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6" i="1"/>
  <c r="H15"/>
  <c r="G16"/>
  <c r="F16"/>
  <c r="G15"/>
  <c r="F15"/>
  <c r="H17"/>
  <c r="G17"/>
  <c r="F17"/>
  <c r="H11"/>
  <c r="H10"/>
  <c r="H9"/>
  <c r="H8"/>
  <c r="H7"/>
  <c r="H6"/>
  <c r="H14"/>
  <c r="H12"/>
  <c r="H5"/>
  <c r="G14"/>
  <c r="G12"/>
  <c r="F14"/>
  <c r="G11"/>
  <c r="G10"/>
  <c r="G9"/>
  <c r="G8"/>
  <c r="G7"/>
  <c r="G6"/>
  <c r="G5"/>
  <c r="F11"/>
  <c r="F12"/>
  <c r="F10"/>
  <c r="F9"/>
  <c r="F8"/>
  <c r="F7"/>
  <c r="F6"/>
  <c r="F5"/>
</calcChain>
</file>

<file path=xl/sharedStrings.xml><?xml version="1.0" encoding="utf-8"?>
<sst xmlns="http://schemas.openxmlformats.org/spreadsheetml/2006/main" count="24" uniqueCount="22">
  <si>
    <t>Equipment</t>
  </si>
  <si>
    <t>Daily Hours</t>
  </si>
  <si>
    <t>kW</t>
  </si>
  <si>
    <t>Peak</t>
  </si>
  <si>
    <t>Off Peak</t>
  </si>
  <si>
    <t>Daily cost</t>
  </si>
  <si>
    <t>Fridges (4)</t>
  </si>
  <si>
    <t>Toasters (3)</t>
  </si>
  <si>
    <t>Kettles (4)</t>
  </si>
  <si>
    <t>Computers (5)</t>
  </si>
  <si>
    <t>Heaters (4)</t>
  </si>
  <si>
    <t>Water Heaters (3)</t>
  </si>
  <si>
    <t>TV's (2)</t>
  </si>
  <si>
    <t>Lighting (87) 6 foot</t>
  </si>
  <si>
    <t xml:space="preserve">Off Peak Price : </t>
  </si>
  <si>
    <t xml:space="preserve">Peak Price : </t>
  </si>
  <si>
    <t xml:space="preserve">CCL Price : </t>
  </si>
  <si>
    <t xml:space="preserve">Daily Total : </t>
  </si>
  <si>
    <t xml:space="preserve">Monthly Total : </t>
  </si>
  <si>
    <t xml:space="preserve">Weekly Total : </t>
  </si>
  <si>
    <t xml:space="preserve">Yearly Total : </t>
  </si>
  <si>
    <t>24hr</t>
  </si>
</sst>
</file>

<file path=xl/styles.xml><?xml version="1.0" encoding="utf-8"?>
<styleSheet xmlns="http://schemas.openxmlformats.org/spreadsheetml/2006/main">
  <numFmts count="2">
    <numFmt numFmtId="165" formatCode="&quot;£&quot;#,##0.00000"/>
    <numFmt numFmtId="169" formatCode="&quot;£&quot;#,##0.00"/>
  </numFmts>
  <fonts count="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169" fontId="0" fillId="0" borderId="13" xfId="0" applyNumberFormat="1" applyBorder="1" applyAlignment="1">
      <alignment horizontal="center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5" xfId="0" applyNumberFormat="1" applyFont="1" applyBorder="1" applyAlignment="1" applyProtection="1">
      <alignment horizontal="center" vertical="center"/>
      <protection locked="0"/>
    </xf>
    <xf numFmtId="169" fontId="2" fillId="0" borderId="10" xfId="0" applyNumberFormat="1" applyFont="1" applyBorder="1" applyAlignment="1">
      <alignment horizontal="center" vertical="center"/>
    </xf>
    <xf numFmtId="169" fontId="2" fillId="0" borderId="4" xfId="0" applyNumberFormat="1" applyFont="1" applyBorder="1" applyAlignment="1">
      <alignment horizontal="center" vertical="center"/>
    </xf>
    <xf numFmtId="169" fontId="2" fillId="0" borderId="5" xfId="0" applyNumberFormat="1" applyFont="1" applyBorder="1" applyAlignment="1">
      <alignment horizontal="center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8" xfId="0" applyNumberFormat="1" applyFont="1" applyBorder="1" applyAlignment="1" applyProtection="1">
      <alignment horizontal="center" vertical="center"/>
      <protection locked="0"/>
    </xf>
    <xf numFmtId="169" fontId="2" fillId="0" borderId="14" xfId="0" applyNumberFormat="1" applyFont="1" applyBorder="1" applyAlignment="1">
      <alignment horizontal="center" vertical="center"/>
    </xf>
    <xf numFmtId="169" fontId="2" fillId="0" borderId="7" xfId="0" applyNumberFormat="1" applyFont="1" applyBorder="1" applyAlignment="1">
      <alignment horizontal="center" vertical="center"/>
    </xf>
    <xf numFmtId="169" fontId="2" fillId="0" borderId="8" xfId="0" applyNumberFormat="1" applyFont="1" applyBorder="1" applyAlignment="1">
      <alignment horizontal="center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22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169" fontId="2" fillId="0" borderId="12" xfId="0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6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3" borderId="15" xfId="0" applyFont="1" applyFill="1" applyBorder="1" applyAlignment="1">
      <alignment horizontal="right" vertical="center"/>
    </xf>
    <xf numFmtId="165" fontId="2" fillId="0" borderId="20" xfId="0" applyNumberFormat="1" applyFont="1" applyBorder="1" applyAlignment="1" applyProtection="1">
      <alignment horizontal="center" vertical="center"/>
      <protection locked="0"/>
    </xf>
    <xf numFmtId="169" fontId="2" fillId="0" borderId="3" xfId="0" applyNumberFormat="1" applyFont="1" applyBorder="1" applyAlignment="1">
      <alignment horizontal="center" vertical="center"/>
    </xf>
    <xf numFmtId="0" fontId="2" fillId="3" borderId="16" xfId="0" applyFont="1" applyFill="1" applyBorder="1" applyAlignment="1">
      <alignment horizontal="right" vertical="center"/>
    </xf>
    <xf numFmtId="165" fontId="2" fillId="0" borderId="21" xfId="0" applyNumberFormat="1" applyFont="1" applyBorder="1" applyAlignment="1" applyProtection="1">
      <alignment horizontal="center" vertical="center"/>
      <protection locked="0"/>
    </xf>
    <xf numFmtId="169" fontId="2" fillId="0" borderId="6" xfId="0" applyNumberFormat="1" applyFont="1" applyBorder="1" applyAlignment="1">
      <alignment horizontal="center" vertical="center"/>
    </xf>
    <xf numFmtId="0" fontId="2" fillId="3" borderId="17" xfId="0" applyFont="1" applyFill="1" applyBorder="1" applyAlignment="1">
      <alignment horizontal="right" vertical="center"/>
    </xf>
    <xf numFmtId="165" fontId="2" fillId="0" borderId="22" xfId="0" applyNumberFormat="1" applyFont="1" applyBorder="1" applyAlignment="1" applyProtection="1">
      <alignment horizontal="center" vertical="center"/>
      <protection locked="0"/>
    </xf>
    <xf numFmtId="169" fontId="2" fillId="0" borderId="9" xfId="0" applyNumberFormat="1" applyFont="1" applyBorder="1" applyAlignment="1">
      <alignment horizontal="center" vertical="center"/>
    </xf>
    <xf numFmtId="169" fontId="3" fillId="4" borderId="5" xfId="0" applyNumberFormat="1" applyFont="1" applyFill="1" applyBorder="1" applyAlignment="1">
      <alignment horizontal="center"/>
    </xf>
    <xf numFmtId="169" fontId="3" fillId="4" borderId="8" xfId="0" applyNumberFormat="1" applyFont="1" applyFill="1" applyBorder="1" applyAlignment="1">
      <alignment horizontal="center"/>
    </xf>
    <xf numFmtId="169" fontId="3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8"/>
  <sheetViews>
    <sheetView tabSelected="1" workbookViewId="0">
      <selection activeCell="B18" sqref="B18"/>
    </sheetView>
  </sheetViews>
  <sheetFormatPr defaultRowHeight="15"/>
  <cols>
    <col min="1" max="1" width="1.7109375" customWidth="1"/>
    <col min="2" max="2" width="22" customWidth="1"/>
    <col min="3" max="8" width="12.7109375" customWidth="1"/>
    <col min="9" max="9" width="1.7109375" customWidth="1"/>
  </cols>
  <sheetData>
    <row r="1" spans="2:8" ht="7.5" customHeight="1" thickBot="1"/>
    <row r="2" spans="2:8">
      <c r="B2" s="10" t="s">
        <v>0</v>
      </c>
      <c r="C2" s="13" t="s">
        <v>2</v>
      </c>
      <c r="D2" s="4" t="s">
        <v>1</v>
      </c>
      <c r="E2" s="4"/>
      <c r="F2" s="6" t="s">
        <v>5</v>
      </c>
      <c r="G2" s="7"/>
      <c r="H2" s="8"/>
    </row>
    <row r="3" spans="2:8" ht="15.75" thickBot="1">
      <c r="B3" s="11"/>
      <c r="C3" s="14"/>
      <c r="D3" s="12" t="s">
        <v>3</v>
      </c>
      <c r="E3" s="5" t="s">
        <v>4</v>
      </c>
      <c r="F3" s="9" t="s">
        <v>3</v>
      </c>
      <c r="G3" s="1" t="s">
        <v>4</v>
      </c>
      <c r="H3" s="2" t="s">
        <v>21</v>
      </c>
    </row>
    <row r="4" spans="2:8" ht="7.5" customHeight="1" thickBot="1">
      <c r="B4" s="3"/>
      <c r="C4" s="3"/>
      <c r="D4" s="3"/>
      <c r="E4" s="3"/>
      <c r="F4" s="3"/>
      <c r="G4" s="3"/>
    </row>
    <row r="5" spans="2:8">
      <c r="B5" s="16" t="s">
        <v>13</v>
      </c>
      <c r="C5" s="17">
        <v>6.09</v>
      </c>
      <c r="D5" s="18">
        <v>11</v>
      </c>
      <c r="E5" s="19">
        <v>0</v>
      </c>
      <c r="F5" s="20">
        <f>C5*D5*C15+C16</f>
        <v>8.4871012999999991</v>
      </c>
      <c r="G5" s="21">
        <f>IF((C5*E5*C14) = 0, 0, (C5*E5*C14)+C16)</f>
        <v>0</v>
      </c>
      <c r="H5" s="22">
        <f>F5+I5</f>
        <v>8.4871012999999991</v>
      </c>
    </row>
    <row r="6" spans="2:8">
      <c r="B6" s="23" t="s">
        <v>6</v>
      </c>
      <c r="C6" s="24">
        <v>1</v>
      </c>
      <c r="D6" s="25">
        <v>3</v>
      </c>
      <c r="E6" s="26">
        <v>2</v>
      </c>
      <c r="F6" s="27">
        <f>C6*D6*C15+C16</f>
        <v>0.88061</v>
      </c>
      <c r="G6" s="28">
        <f>IF((C6*E6*C14) = 0, 0, (C6*E6*C14)+C16)</f>
        <v>0.67104000000000008</v>
      </c>
      <c r="H6" s="29">
        <f>F6+G6</f>
        <v>1.55165</v>
      </c>
    </row>
    <row r="7" spans="2:8">
      <c r="B7" s="23" t="s">
        <v>9</v>
      </c>
      <c r="C7" s="24">
        <v>0.63</v>
      </c>
      <c r="D7" s="25">
        <v>11</v>
      </c>
      <c r="E7" s="26">
        <v>0</v>
      </c>
      <c r="F7" s="27">
        <f>C7*D7*C15+C16</f>
        <v>1.3477691000000001</v>
      </c>
      <c r="G7" s="28">
        <f>IF((C7*E7*C14) = 0, 0, (C7*E7*C14)+C16)</f>
        <v>0</v>
      </c>
      <c r="H7" s="29">
        <f>F7+G7</f>
        <v>1.3477691000000001</v>
      </c>
    </row>
    <row r="8" spans="2:8">
      <c r="B8" s="23" t="s">
        <v>7</v>
      </c>
      <c r="C8" s="24">
        <v>0.9</v>
      </c>
      <c r="D8" s="25">
        <v>0.25</v>
      </c>
      <c r="E8" s="26">
        <v>0</v>
      </c>
      <c r="F8" s="27">
        <f>C8*D8*C15+C16</f>
        <v>0.55074575000000003</v>
      </c>
      <c r="G8" s="28">
        <f>IF((C8*E8*C14) = 0, 0, (C8*E8*C14)+C16)</f>
        <v>0</v>
      </c>
      <c r="H8" s="29">
        <f>F8+G8</f>
        <v>0.55074575000000003</v>
      </c>
    </row>
    <row r="9" spans="2:8">
      <c r="B9" s="23" t="s">
        <v>8</v>
      </c>
      <c r="C9" s="24">
        <v>8</v>
      </c>
      <c r="D9" s="25">
        <v>1</v>
      </c>
      <c r="E9" s="26">
        <v>0</v>
      </c>
      <c r="F9" s="27">
        <f>C9*D9*C15+C16</f>
        <v>1.47496</v>
      </c>
      <c r="G9" s="28">
        <f>IF((C9*E9*C14) = 0, 0, (C9*E9*C14)+C16)</f>
        <v>0</v>
      </c>
      <c r="H9" s="29">
        <f>F9+G9</f>
        <v>1.47496</v>
      </c>
    </row>
    <row r="10" spans="2:8">
      <c r="B10" s="23" t="s">
        <v>10</v>
      </c>
      <c r="C10" s="24">
        <v>8</v>
      </c>
      <c r="D10" s="25">
        <v>4</v>
      </c>
      <c r="E10" s="26">
        <v>0</v>
      </c>
      <c r="F10" s="27">
        <f>C10*D10*C15+C16</f>
        <v>4.3278400000000001</v>
      </c>
      <c r="G10" s="28">
        <f>IF((C10*E10*C14) = 0, 0, (C10*E10*C14)+C16)</f>
        <v>0</v>
      </c>
      <c r="H10" s="29">
        <f>F10+G10</f>
        <v>4.3278400000000001</v>
      </c>
    </row>
    <row r="11" spans="2:8">
      <c r="B11" s="23" t="s">
        <v>12</v>
      </c>
      <c r="C11" s="24">
        <v>0.25</v>
      </c>
      <c r="D11" s="25">
        <v>3</v>
      </c>
      <c r="E11" s="26">
        <v>0</v>
      </c>
      <c r="F11" s="27">
        <f>C11*D11*C15+C16</f>
        <v>0.61315249999999999</v>
      </c>
      <c r="G11" s="28">
        <f>IF((C11*E11*C14) = 0, 0, (C11*E11*C14)+C16)</f>
        <v>0</v>
      </c>
      <c r="H11" s="29">
        <f>F11+G11</f>
        <v>0.61315249999999999</v>
      </c>
    </row>
    <row r="12" spans="2:8" ht="15.75" thickBot="1">
      <c r="B12" s="30" t="s">
        <v>11</v>
      </c>
      <c r="C12" s="31">
        <v>9</v>
      </c>
      <c r="D12" s="32">
        <v>4</v>
      </c>
      <c r="E12" s="33">
        <v>0</v>
      </c>
      <c r="F12" s="34">
        <f>C12*D12*C15+C16</f>
        <v>4.8033200000000003</v>
      </c>
      <c r="G12" s="35">
        <f>IF((C12*E12*C14) = 0, 0, (C12*E12*C14)+C16)</f>
        <v>0</v>
      </c>
      <c r="H12" s="36">
        <f>F12+G12</f>
        <v>4.8033200000000003</v>
      </c>
    </row>
    <row r="13" spans="2:8" ht="15.75" thickBot="1">
      <c r="B13" s="37"/>
      <c r="C13" s="37"/>
      <c r="D13" s="37"/>
      <c r="E13" s="37"/>
      <c r="F13" s="37"/>
      <c r="G13" s="37"/>
      <c r="H13" s="38"/>
    </row>
    <row r="14" spans="2:8">
      <c r="B14" s="39" t="s">
        <v>14</v>
      </c>
      <c r="C14" s="40">
        <v>7.3520000000000002E-2</v>
      </c>
      <c r="D14" s="37"/>
      <c r="E14" s="39" t="s">
        <v>17</v>
      </c>
      <c r="F14" s="41">
        <f>F12+F11+F10+F9+F8+F7+F6+F5</f>
        <v>22.48549865</v>
      </c>
      <c r="G14" s="21">
        <f>+G11+G10+G9+G8+G7+G6+G5</f>
        <v>0.67104000000000008</v>
      </c>
      <c r="H14" s="48">
        <f>F14+G14</f>
        <v>23.156538650000002</v>
      </c>
    </row>
    <row r="15" spans="2:8">
      <c r="B15" s="42" t="s">
        <v>15</v>
      </c>
      <c r="C15" s="43">
        <v>0.11887</v>
      </c>
      <c r="D15" s="37"/>
      <c r="E15" s="42" t="s">
        <v>19</v>
      </c>
      <c r="F15" s="44">
        <f>F14*7</f>
        <v>157.39849054999999</v>
      </c>
      <c r="G15" s="28">
        <f>G14*7</f>
        <v>4.697280000000001</v>
      </c>
      <c r="H15" s="49">
        <f>F15+G15</f>
        <v>162.09577055</v>
      </c>
    </row>
    <row r="16" spans="2:8" ht="15.75" thickBot="1">
      <c r="B16" s="45" t="s">
        <v>16</v>
      </c>
      <c r="C16" s="46">
        <v>0.52400000000000002</v>
      </c>
      <c r="D16" s="37"/>
      <c r="E16" s="42" t="s">
        <v>18</v>
      </c>
      <c r="F16" s="44">
        <f>F17/12</f>
        <v>683.93391727083338</v>
      </c>
      <c r="G16" s="28">
        <f>G17/12</f>
        <v>20.410800000000002</v>
      </c>
      <c r="H16" s="49">
        <f>F16+G16</f>
        <v>704.34471727083337</v>
      </c>
    </row>
    <row r="17" spans="2:8" ht="15.75" thickBot="1">
      <c r="B17" s="37"/>
      <c r="C17" s="37"/>
      <c r="D17" s="37"/>
      <c r="E17" s="45" t="s">
        <v>20</v>
      </c>
      <c r="F17" s="47">
        <f>F14*365</f>
        <v>8207.207007250001</v>
      </c>
      <c r="G17" s="35">
        <f>G14*365</f>
        <v>244.92960000000002</v>
      </c>
      <c r="H17" s="50">
        <f>F17+G17</f>
        <v>8452.1366072500005</v>
      </c>
    </row>
    <row r="18" spans="2:8">
      <c r="H18" s="15"/>
    </row>
  </sheetData>
  <sheetProtection password="CCFA" sheet="1" objects="1" scenarios="1"/>
  <mergeCells count="4">
    <mergeCell ref="C2:C3"/>
    <mergeCell ref="B2:B3"/>
    <mergeCell ref="D2:E2"/>
    <mergeCell ref="F2:H2"/>
  </mergeCells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cp:lastPrinted>2013-05-20T18:48:45Z</cp:lastPrinted>
  <dcterms:created xsi:type="dcterms:W3CDTF">2013-05-20T18:07:32Z</dcterms:created>
  <dcterms:modified xsi:type="dcterms:W3CDTF">2013-05-20T18:51:11Z</dcterms:modified>
</cp:coreProperties>
</file>